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7490" windowHeight="11835" activeTab="2"/>
  </bookViews>
  <sheets>
    <sheet name="Question" sheetId="1" r:id="rId1"/>
    <sheet name="Workings out" sheetId="4" r:id="rId2"/>
    <sheet name="Answer" sheetId="2" r:id="rId3"/>
  </sheets>
  <calcPr calcId="125725"/>
</workbook>
</file>

<file path=xl/calcChain.xml><?xml version="1.0" encoding="utf-8"?>
<calcChain xmlns="http://schemas.openxmlformats.org/spreadsheetml/2006/main">
  <c r="B26" i="4"/>
  <c r="B25"/>
  <c r="B24"/>
  <c r="B23"/>
  <c r="C17"/>
  <c r="B17"/>
  <c r="C16"/>
  <c r="B16"/>
  <c r="C11"/>
  <c r="B11"/>
  <c r="C10"/>
  <c r="B10"/>
  <c r="C6"/>
  <c r="B6"/>
  <c r="C5"/>
  <c r="B5"/>
  <c r="B5" i="2"/>
  <c r="C5" s="1"/>
  <c r="B13"/>
  <c r="B14"/>
  <c r="B15"/>
  <c r="B16"/>
  <c r="C16" s="1"/>
  <c r="B30"/>
  <c r="D30" s="1"/>
  <c r="B31"/>
  <c r="B32"/>
  <c r="B33"/>
  <c r="D33" s="1"/>
  <c r="B36"/>
  <c r="B37"/>
  <c r="B38"/>
  <c r="B40"/>
  <c r="B43"/>
  <c r="D51"/>
  <c r="D53"/>
  <c r="D6" i="4" l="1"/>
  <c r="C32" i="2" s="1"/>
  <c r="D32" s="1"/>
  <c r="D10" i="4"/>
  <c r="B22" i="2" s="1"/>
  <c r="C22" s="1"/>
  <c r="D16" i="4"/>
  <c r="B11" i="2" s="1"/>
  <c r="B27" i="4"/>
  <c r="B6" i="2" s="1"/>
  <c r="B7" s="1"/>
  <c r="D5" i="4"/>
  <c r="D7" s="1"/>
  <c r="B21" i="2" s="1"/>
  <c r="D11" i="4"/>
  <c r="D12" s="1"/>
  <c r="D17"/>
  <c r="B8" i="2" s="1"/>
  <c r="C8" s="1"/>
  <c r="C12" i="4"/>
  <c r="B39" i="2" s="1"/>
  <c r="B41" s="1"/>
  <c r="C18" i="4"/>
  <c r="B44" i="2" s="1"/>
  <c r="B45" s="1"/>
  <c r="C14"/>
  <c r="C15"/>
  <c r="C13"/>
  <c r="C31" l="1"/>
  <c r="D31" s="1"/>
  <c r="D34" s="1"/>
  <c r="D18" i="4"/>
  <c r="B17" i="2"/>
  <c r="C17" s="1"/>
  <c r="B12"/>
  <c r="C12" s="1"/>
  <c r="C11"/>
  <c r="D46"/>
  <c r="C6"/>
  <c r="C21"/>
  <c r="B23"/>
  <c r="C23" s="1"/>
  <c r="C7"/>
  <c r="B9"/>
  <c r="D48" l="1"/>
  <c r="C9"/>
  <c r="B19"/>
  <c r="C19" l="1"/>
  <c r="B25"/>
  <c r="C25" l="1"/>
  <c r="D52"/>
  <c r="D54" s="1"/>
</calcChain>
</file>

<file path=xl/sharedStrings.xml><?xml version="1.0" encoding="utf-8"?>
<sst xmlns="http://schemas.openxmlformats.org/spreadsheetml/2006/main" count="104" uniqueCount="79">
  <si>
    <t>The accounts list the following balances for the year ending December</t>
  </si>
  <si>
    <t>Rates</t>
  </si>
  <si>
    <t>Marketing</t>
  </si>
  <si>
    <t>Utilities</t>
  </si>
  <si>
    <t>Purchases</t>
  </si>
  <si>
    <t>Repairs and Maintenance</t>
  </si>
  <si>
    <t>Equipment</t>
  </si>
  <si>
    <t>Furniture</t>
  </si>
  <si>
    <t>Payroll</t>
  </si>
  <si>
    <t>Stock as at previous year</t>
  </si>
  <si>
    <t>Laundry</t>
  </si>
  <si>
    <t>Miscellaneous expenses</t>
  </si>
  <si>
    <t>Debtors</t>
  </si>
  <si>
    <t>Cash at bank</t>
  </si>
  <si>
    <t>Floats</t>
  </si>
  <si>
    <t>Drawings</t>
  </si>
  <si>
    <t>Sales</t>
  </si>
  <si>
    <t>Creditors</t>
  </si>
  <si>
    <t>Capital</t>
  </si>
  <si>
    <t>Owners capital</t>
  </si>
  <si>
    <t>China, Glass &amp; Silver</t>
  </si>
  <si>
    <t>Buildings</t>
  </si>
  <si>
    <t>Stock at the end of this year</t>
  </si>
  <si>
    <t>Prepayment on rates</t>
  </si>
  <si>
    <t>Accrual for wages unpaid</t>
  </si>
  <si>
    <t>Accrual for utilities unpaid</t>
  </si>
  <si>
    <t>Staff meals</t>
  </si>
  <si>
    <t>Also no depreciation has been made.  You should depreciate</t>
  </si>
  <si>
    <t>Equipment per annum at</t>
  </si>
  <si>
    <t>Furniture per annum at</t>
  </si>
  <si>
    <t>Workings out</t>
  </si>
  <si>
    <t>Depreciation</t>
  </si>
  <si>
    <t>Value</t>
  </si>
  <si>
    <t>Depre.</t>
  </si>
  <si>
    <t>Rate</t>
  </si>
  <si>
    <t>Net</t>
  </si>
  <si>
    <t>Prepay</t>
  </si>
  <si>
    <t>Prepayment</t>
  </si>
  <si>
    <t>Accrual</t>
  </si>
  <si>
    <t>Accrue</t>
  </si>
  <si>
    <t>Cost of sales calculation</t>
  </si>
  <si>
    <t>Opening Stock</t>
  </si>
  <si>
    <t>Plus purchases</t>
  </si>
  <si>
    <t>Less staff meals</t>
  </si>
  <si>
    <t>less Closing stock</t>
  </si>
  <si>
    <t>Equals CoS</t>
  </si>
  <si>
    <t>You are asked to prepare the P&amp;L and Balance Sheet</t>
  </si>
  <si>
    <t>Profit &amp; Loss Report</t>
  </si>
  <si>
    <t>Less Cost of Sales</t>
  </si>
  <si>
    <t>Gross Profit</t>
  </si>
  <si>
    <t>Less Payroll</t>
  </si>
  <si>
    <t>Less Other expenses</t>
  </si>
  <si>
    <t>Repairs &amp; Maintenance</t>
  </si>
  <si>
    <t>Miscellaneous</t>
  </si>
  <si>
    <t>total</t>
  </si>
  <si>
    <t>Gross Operating Profit</t>
  </si>
  <si>
    <t>Less Fixed Charges</t>
  </si>
  <si>
    <t>Net profit</t>
  </si>
  <si>
    <t>Marketing prepaid</t>
  </si>
  <si>
    <t>Balance Sheet</t>
  </si>
  <si>
    <t>Fixed Assets</t>
  </si>
  <si>
    <t>Gross</t>
  </si>
  <si>
    <t>Depr.</t>
  </si>
  <si>
    <t>Current Assets</t>
  </si>
  <si>
    <t>Cash</t>
  </si>
  <si>
    <t>Prepayments</t>
  </si>
  <si>
    <t>Current Liabilities</t>
  </si>
  <si>
    <t>Accruals</t>
  </si>
  <si>
    <t>Working capital</t>
  </si>
  <si>
    <t>Net Assets</t>
  </si>
  <si>
    <t>Financed by</t>
  </si>
  <si>
    <t>Less Drawings</t>
  </si>
  <si>
    <t>Plus Profit</t>
  </si>
  <si>
    <t>Stocks</t>
  </si>
  <si>
    <t>China Glass &amp; Silver</t>
  </si>
  <si>
    <t>The following transactions have not yet been processed:</t>
  </si>
  <si>
    <t>2.8 Rural restaurant</t>
  </si>
  <si>
    <t>ANSWER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</si>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</sst>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%"/>
    <numFmt numFmtId="166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0" xfId="2" applyNumberFormat="1" applyFont="1"/>
    <xf numFmtId="164" fontId="2" fillId="0" borderId="0" xfId="2" applyNumberFormat="1" applyFont="1"/>
    <xf numFmtId="165" fontId="3" fillId="0" borderId="0" xfId="3" applyNumberFormat="1" applyFont="1"/>
    <xf numFmtId="164" fontId="3" fillId="0" borderId="1" xfId="2" applyNumberFormat="1" applyFont="1" applyBorder="1"/>
    <xf numFmtId="165" fontId="3" fillId="0" borderId="1" xfId="3" applyNumberFormat="1" applyFont="1" applyBorder="1"/>
    <xf numFmtId="164" fontId="4" fillId="0" borderId="0" xfId="2" applyNumberFormat="1" applyFont="1"/>
    <xf numFmtId="164" fontId="3" fillId="0" borderId="2" xfId="2" applyNumberFormat="1" applyFont="1" applyBorder="1"/>
    <xf numFmtId="164" fontId="4" fillId="0" borderId="0" xfId="2" applyNumberFormat="1" applyFont="1" applyAlignment="1">
      <alignment horizontal="right"/>
    </xf>
    <xf numFmtId="0" fontId="3" fillId="0" borderId="0" xfId="0" applyFont="1"/>
    <xf numFmtId="9" fontId="3" fillId="0" borderId="0" xfId="3" applyFont="1"/>
    <xf numFmtId="164" fontId="5" fillId="0" borderId="0" xfId="2" applyNumberFormat="1" applyFont="1"/>
    <xf numFmtId="164" fontId="5" fillId="0" borderId="0" xfId="2" applyNumberFormat="1" applyFont="1" applyAlignment="1">
      <alignment horizontal="right"/>
    </xf>
    <xf numFmtId="166" fontId="3" fillId="0" borderId="0" xfId="1" applyNumberFormat="1" applyFont="1"/>
    <xf numFmtId="166" fontId="3" fillId="0" borderId="2" xfId="1" applyNumberFormat="1" applyFont="1" applyBorder="1"/>
    <xf numFmtId="166" fontId="5" fillId="0" borderId="0" xfId="1" applyNumberFormat="1" applyFont="1" applyAlignment="1">
      <alignment horizontal="right"/>
    </xf>
    <xf numFmtId="0" fontId="1" fillId="0" borderId="0" xfId="0" applyFont="1"/>
    <xf numFmtId="164" fontId="3" fillId="0" borderId="0" xfId="2" applyNumberFormat="1" applyFont="1" applyBorder="1"/>
    <xf numFmtId="164" fontId="4" fillId="0" borderId="0" xfId="2" applyNumberFormat="1" applyFont="1" applyBorder="1"/>
    <xf numFmtId="0" fontId="6" fillId="0" borderId="0" xfId="0" applyFont="1"/>
    <xf numFmtId="166" fontId="4" fillId="0" borderId="0" xfId="1" applyNumberFormat="1" applyFont="1"/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4</xdr:row>
      <xdr:rowOff>85725</xdr:rowOff>
    </xdr:from>
    <xdr:ext cx="2066925" cy="952500"/>
    <xdr:sp macro="" textlink="">
      <xdr:nvSpPr>
        <xdr:cNvPr id="2" name="TextBox 1"/>
        <xdr:cNvSpPr txBox="1"/>
      </xdr:nvSpPr>
      <xdr:spPr>
        <a:xfrm>
          <a:off x="2962275" y="733425"/>
          <a:ext cx="2066925" cy="95250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Input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screen.  A lot more data here than in earlier questions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2028825" cy="609600"/>
    <xdr:sp macro="" textlink="">
      <xdr:nvSpPr>
        <xdr:cNvPr id="3" name="TextBox 2"/>
        <xdr:cNvSpPr txBox="1"/>
      </xdr:nvSpPr>
      <xdr:spPr>
        <a:xfrm>
          <a:off x="2981325" y="4400550"/>
          <a:ext cx="2028825" cy="60960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Note the formatting so you can see that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it's £ here </a:t>
          </a:r>
        </a:p>
        <a:p>
          <a:endParaRPr lang="en-GB" sz="1100"/>
        </a:p>
      </xdr:txBody>
    </xdr:sp>
    <xdr:clientData/>
  </xdr:oneCellAnchor>
  <xdr:oneCellAnchor>
    <xdr:from>
      <xdr:col>3</xdr:col>
      <xdr:colOff>838200</xdr:colOff>
      <xdr:row>34</xdr:row>
      <xdr:rowOff>152400</xdr:rowOff>
    </xdr:from>
    <xdr:ext cx="2019300" cy="952500"/>
    <xdr:sp macro="" textlink="">
      <xdr:nvSpPr>
        <xdr:cNvPr id="4" name="TextBox 3"/>
        <xdr:cNvSpPr txBox="1"/>
      </xdr:nvSpPr>
      <xdr:spPr>
        <a:xfrm>
          <a:off x="3819525" y="5686425"/>
          <a:ext cx="2019300" cy="95250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A cell is used for the depreciation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% - see the formula in the Workings Out area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2457450" cy="1219200"/>
    <xdr:sp macro="" textlink="">
      <xdr:nvSpPr>
        <xdr:cNvPr id="2" name="TextBox 1"/>
        <xdr:cNvSpPr txBox="1"/>
      </xdr:nvSpPr>
      <xdr:spPr>
        <a:xfrm>
          <a:off x="4705350" y="514350"/>
          <a:ext cx="2457450" cy="121920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This is the Workings area - all the preliminary calculations you need. This makes the Answer sheet more straightforward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and easier to comprehend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4</xdr:col>
      <xdr:colOff>609599</xdr:colOff>
      <xdr:row>14</xdr:row>
      <xdr:rowOff>0</xdr:rowOff>
    </xdr:from>
    <xdr:ext cx="3438525" cy="1704976"/>
    <xdr:sp macro="" textlink="">
      <xdr:nvSpPr>
        <xdr:cNvPr id="3" name="TextBox 2"/>
        <xdr:cNvSpPr txBox="1"/>
      </xdr:nvSpPr>
      <xdr:spPr>
        <a:xfrm>
          <a:off x="4705349" y="2295525"/>
          <a:ext cx="3438525" cy="1704976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Each item is shown separately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and uses data in the Input area to calculate the amounts.</a:t>
          </a:r>
        </a:p>
        <a:p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Sometimes you may need additional data cells - eg. a number of days in the month - to help.</a:t>
          </a:r>
        </a:p>
        <a:p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Please look at the formulas to see how the numbers were calculated.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</xdr:row>
      <xdr:rowOff>0</xdr:rowOff>
    </xdr:from>
    <xdr:ext cx="2457450" cy="1104900"/>
    <xdr:sp macro="" textlink="">
      <xdr:nvSpPr>
        <xdr:cNvPr id="2" name="TextBox 1"/>
        <xdr:cNvSpPr txBox="1"/>
      </xdr:nvSpPr>
      <xdr:spPr>
        <a:xfrm>
          <a:off x="4324350" y="676275"/>
          <a:ext cx="2457450" cy="110490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This is Output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- all the cells use formulas from either the Input or Workings worksheets to calculate the results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6</xdr:col>
      <xdr:colOff>438150</xdr:colOff>
      <xdr:row>27</xdr:row>
      <xdr:rowOff>19049</xdr:rowOff>
    </xdr:from>
    <xdr:ext cx="2466975" cy="1209676"/>
    <xdr:sp macro="" textlink="">
      <xdr:nvSpPr>
        <xdr:cNvPr id="3" name="TextBox 2"/>
        <xdr:cNvSpPr txBox="1"/>
      </xdr:nvSpPr>
      <xdr:spPr>
        <a:xfrm>
          <a:off x="5372100" y="4448174"/>
          <a:ext cx="2466975" cy="1209676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GB" sz="1100">
              <a:solidFill>
                <a:srgbClr val="FF0000"/>
              </a:solidFill>
            </a:rPr>
            <a:t>Confused about Input and Output?  </a:t>
          </a:r>
        </a:p>
        <a:p>
          <a:pPr algn="ctr"/>
          <a:r>
            <a:rPr lang="en-GB" sz="1100">
              <a:solidFill>
                <a:srgbClr val="FF0000"/>
              </a:solidFill>
            </a:rPr>
            <a:t>Please read Chapter</a:t>
          </a:r>
          <a:r>
            <a:rPr lang="en-GB" sz="1100" baseline="0">
              <a:solidFill>
                <a:srgbClr val="FF0000"/>
              </a:solidFill>
            </a:rPr>
            <a:t> 9 on Spreadsheet design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571500</xdr:colOff>
      <xdr:row>14</xdr:row>
      <xdr:rowOff>114300</xdr:rowOff>
    </xdr:from>
    <xdr:ext cx="2457450" cy="847725"/>
    <xdr:sp macro="" textlink="">
      <xdr:nvSpPr>
        <xdr:cNvPr id="4" name="TextBox 3"/>
        <xdr:cNvSpPr txBox="1"/>
      </xdr:nvSpPr>
      <xdr:spPr>
        <a:xfrm>
          <a:off x="4286250" y="2409825"/>
          <a:ext cx="2457450" cy="847725"/>
        </a:xfrm>
        <a:prstGeom prst="snip2Diag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It would be really helpful if there was a Budget</a:t>
          </a:r>
          <a:r>
            <a:rPr lang="en-GB" sz="1100" baseline="0">
              <a:solidFill>
                <a:schemeClr val="tx2">
                  <a:lumMod val="60000"/>
                  <a:lumOff val="40000"/>
                </a:schemeClr>
              </a:solidFill>
            </a:rPr>
            <a:t> to compare your results!</a:t>
          </a:r>
        </a:p>
        <a:p>
          <a:r>
            <a:rPr lang="en-GB" sz="1100" baseline="0">
              <a:solidFill>
                <a:schemeClr val="tx2">
                  <a:lumMod val="60000"/>
                  <a:lumOff val="40000"/>
                </a:schemeClr>
              </a:solidFill>
            </a:rPr>
            <a:t>Could you create one?</a:t>
          </a:r>
          <a:endParaRPr lang="en-GB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opLeftCell="A11" workbookViewId="0">
      <selection activeCell="I18" sqref="I18"/>
    </sheetView>
  </sheetViews>
  <sheetFormatPr defaultRowHeight="12.75"/>
  <cols>
    <col min="1" max="1" width="24.28515625" style="9" customWidth="1"/>
    <col min="2" max="2" width="10.5703125" style="1" customWidth="1"/>
    <col min="3" max="3" width="9.85546875" style="9" customWidth="1"/>
    <col min="4" max="4" width="22.42578125" style="9" customWidth="1"/>
    <col min="5" max="5" width="9.5703125" style="9" customWidth="1"/>
    <col min="6" max="16384" width="9.140625" style="9"/>
  </cols>
  <sheetData>
    <row r="1" spans="1:4">
      <c r="A1" s="19" t="s">
        <v>76</v>
      </c>
    </row>
    <row r="3" spans="1:4">
      <c r="A3" s="9" t="s">
        <v>0</v>
      </c>
    </row>
    <row r="5" spans="1:4" ht="15">
      <c r="A5" s="9" t="s">
        <v>14</v>
      </c>
      <c r="B5" s="1">
        <v>60</v>
      </c>
      <c r="D5" s="21" t="s">
        <v>78</v>
      </c>
    </row>
    <row r="6" spans="1:4">
      <c r="A6" s="9" t="s">
        <v>15</v>
      </c>
      <c r="B6" s="1">
        <v>3000</v>
      </c>
    </row>
    <row r="7" spans="1:4">
      <c r="A7" s="9" t="s">
        <v>16</v>
      </c>
      <c r="B7" s="1">
        <v>39852</v>
      </c>
    </row>
    <row r="8" spans="1:4">
      <c r="A8" s="9" t="s">
        <v>17</v>
      </c>
      <c r="B8" s="1">
        <v>2520</v>
      </c>
    </row>
    <row r="9" spans="1:4">
      <c r="A9" s="9" t="s">
        <v>19</v>
      </c>
      <c r="B9" s="1">
        <v>33510</v>
      </c>
    </row>
    <row r="10" spans="1:4">
      <c r="A10" s="9" t="s">
        <v>1</v>
      </c>
      <c r="B10" s="1">
        <v>870</v>
      </c>
    </row>
    <row r="11" spans="1:4">
      <c r="A11" s="9" t="s">
        <v>3</v>
      </c>
      <c r="B11" s="1">
        <v>1395</v>
      </c>
    </row>
    <row r="12" spans="1:4">
      <c r="A12" s="9" t="s">
        <v>2</v>
      </c>
      <c r="B12" s="1">
        <v>300</v>
      </c>
    </row>
    <row r="13" spans="1:4">
      <c r="A13" s="9" t="s">
        <v>4</v>
      </c>
      <c r="B13" s="1">
        <v>16482</v>
      </c>
    </row>
    <row r="14" spans="1:4">
      <c r="A14" s="9" t="s">
        <v>21</v>
      </c>
      <c r="B14" s="1">
        <v>18000</v>
      </c>
    </row>
    <row r="15" spans="1:4">
      <c r="A15" s="9" t="s">
        <v>5</v>
      </c>
      <c r="B15" s="1">
        <v>1275</v>
      </c>
    </row>
    <row r="16" spans="1:4">
      <c r="A16" s="9" t="s">
        <v>6</v>
      </c>
      <c r="B16" s="1">
        <v>10200</v>
      </c>
    </row>
    <row r="17" spans="1:5">
      <c r="A17" s="9" t="s">
        <v>7</v>
      </c>
      <c r="B17" s="1">
        <v>3900</v>
      </c>
    </row>
    <row r="18" spans="1:5">
      <c r="A18" s="9" t="s">
        <v>8</v>
      </c>
      <c r="B18" s="1">
        <v>8835</v>
      </c>
    </row>
    <row r="19" spans="1:5">
      <c r="A19" s="9" t="s">
        <v>9</v>
      </c>
      <c r="B19" s="1">
        <v>738</v>
      </c>
    </row>
    <row r="20" spans="1:5">
      <c r="A20" s="9" t="s">
        <v>20</v>
      </c>
      <c r="B20" s="1">
        <v>1500</v>
      </c>
    </row>
    <row r="21" spans="1:5">
      <c r="A21" s="9" t="s">
        <v>10</v>
      </c>
      <c r="B21" s="1">
        <v>1239</v>
      </c>
    </row>
    <row r="22" spans="1:5">
      <c r="A22" s="9" t="s">
        <v>11</v>
      </c>
      <c r="B22" s="1">
        <v>3528</v>
      </c>
    </row>
    <row r="23" spans="1:5">
      <c r="A23" s="9" t="s">
        <v>12</v>
      </c>
      <c r="B23" s="1">
        <v>1560</v>
      </c>
    </row>
    <row r="24" spans="1:5">
      <c r="A24" s="9" t="s">
        <v>13</v>
      </c>
      <c r="B24" s="1">
        <v>3000</v>
      </c>
    </row>
    <row r="26" spans="1:5">
      <c r="A26" s="16" t="s">
        <v>75</v>
      </c>
    </row>
    <row r="28" spans="1:5">
      <c r="A28" s="9" t="s">
        <v>22</v>
      </c>
      <c r="B28" s="1">
        <v>804</v>
      </c>
    </row>
    <row r="29" spans="1:5">
      <c r="A29" s="9" t="s">
        <v>23</v>
      </c>
      <c r="B29" s="1">
        <v>174</v>
      </c>
    </row>
    <row r="30" spans="1:5">
      <c r="A30" s="9" t="s">
        <v>58</v>
      </c>
      <c r="B30" s="1">
        <v>60</v>
      </c>
      <c r="E30" s="1"/>
    </row>
    <row r="31" spans="1:5">
      <c r="A31" s="9" t="s">
        <v>26</v>
      </c>
      <c r="B31" s="1">
        <v>1380</v>
      </c>
    </row>
    <row r="32" spans="1:5">
      <c r="A32" s="9" t="s">
        <v>25</v>
      </c>
      <c r="B32" s="1">
        <v>342</v>
      </c>
    </row>
    <row r="33" spans="1:2">
      <c r="A33" s="9" t="s">
        <v>24</v>
      </c>
      <c r="B33" s="1">
        <v>90</v>
      </c>
    </row>
    <row r="34" spans="1:2">
      <c r="B34" s="13"/>
    </row>
    <row r="35" spans="1:2">
      <c r="B35" s="9"/>
    </row>
    <row r="36" spans="1:2">
      <c r="A36" s="9" t="s">
        <v>27</v>
      </c>
    </row>
    <row r="37" spans="1:2">
      <c r="A37" s="9" t="s">
        <v>28</v>
      </c>
      <c r="B37" s="10">
        <v>0.1</v>
      </c>
    </row>
    <row r="38" spans="1:2">
      <c r="A38" s="9" t="s">
        <v>29</v>
      </c>
      <c r="B38" s="10">
        <v>0.15</v>
      </c>
    </row>
    <row r="40" spans="1:2">
      <c r="A40" s="9" t="s">
        <v>46</v>
      </c>
    </row>
    <row r="51" ht="12" customHeight="1"/>
    <row r="52" ht="12" customHeight="1"/>
    <row r="53" ht="12" customHeight="1"/>
  </sheetData>
  <pageMargins left="0.74803149606299213" right="0.74803149606299213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22" sqref="C22"/>
    </sheetView>
  </sheetViews>
  <sheetFormatPr defaultRowHeight="12.75"/>
  <cols>
    <col min="1" max="1" width="21.85546875" customWidth="1"/>
    <col min="2" max="2" width="13.7109375" customWidth="1"/>
    <col min="3" max="3" width="12.5703125" customWidth="1"/>
    <col min="4" max="4" width="13.28515625" customWidth="1"/>
  </cols>
  <sheetData>
    <row r="1" spans="1:6" ht="15">
      <c r="A1" s="19" t="s">
        <v>76</v>
      </c>
      <c r="B1" s="6" t="s">
        <v>30</v>
      </c>
    </row>
    <row r="2" spans="1:6">
      <c r="B2" s="1"/>
      <c r="C2" s="1"/>
      <c r="D2" s="1"/>
    </row>
    <row r="3" spans="1:6">
      <c r="A3" s="1"/>
      <c r="B3" s="1"/>
      <c r="C3" s="1"/>
      <c r="D3" s="1"/>
    </row>
    <row r="4" spans="1:6">
      <c r="A4" s="11" t="s">
        <v>31</v>
      </c>
      <c r="B4" s="12" t="s">
        <v>34</v>
      </c>
      <c r="C4" s="12" t="s">
        <v>32</v>
      </c>
      <c r="D4" s="12" t="s">
        <v>33</v>
      </c>
    </row>
    <row r="5" spans="1:6">
      <c r="A5" s="1" t="s">
        <v>6</v>
      </c>
      <c r="B5" s="10">
        <f>Question!B37</f>
        <v>0.1</v>
      </c>
      <c r="C5" s="1">
        <f>Question!B16</f>
        <v>10200</v>
      </c>
      <c r="D5" s="1">
        <f>C5*B5</f>
        <v>1020</v>
      </c>
    </row>
    <row r="6" spans="1:6">
      <c r="A6" s="1" t="s">
        <v>7</v>
      </c>
      <c r="B6" s="10">
        <f>Question!B38</f>
        <v>0.15</v>
      </c>
      <c r="C6" s="1">
        <f>Question!B17</f>
        <v>3900</v>
      </c>
      <c r="D6" s="4">
        <f>C6*B6</f>
        <v>585</v>
      </c>
    </row>
    <row r="7" spans="1:6">
      <c r="A7" s="1"/>
      <c r="B7" s="1"/>
      <c r="C7" s="1"/>
      <c r="D7" s="7">
        <f>SUM(D5:D6)</f>
        <v>1605</v>
      </c>
    </row>
    <row r="8" spans="1:6">
      <c r="A8" s="1"/>
      <c r="B8" s="1"/>
      <c r="C8" s="1"/>
      <c r="D8" s="1"/>
    </row>
    <row r="9" spans="1:6">
      <c r="A9" s="11" t="s">
        <v>37</v>
      </c>
      <c r="B9" s="12" t="s">
        <v>32</v>
      </c>
      <c r="C9" s="12" t="s">
        <v>36</v>
      </c>
      <c r="D9" s="12" t="s">
        <v>35</v>
      </c>
    </row>
    <row r="10" spans="1:6">
      <c r="A10" s="1" t="s">
        <v>1</v>
      </c>
      <c r="B10" s="13">
        <f>Question!B10</f>
        <v>870</v>
      </c>
      <c r="C10" s="1">
        <f>Question!B29</f>
        <v>174</v>
      </c>
      <c r="D10" s="1">
        <f>B10-C10</f>
        <v>696</v>
      </c>
    </row>
    <row r="11" spans="1:6">
      <c r="A11" s="1" t="s">
        <v>2</v>
      </c>
      <c r="B11" s="13">
        <f>Question!B12</f>
        <v>300</v>
      </c>
      <c r="C11" s="4">
        <f>Question!B30</f>
        <v>60</v>
      </c>
      <c r="D11" s="4">
        <f>B11-C11</f>
        <v>240</v>
      </c>
    </row>
    <row r="12" spans="1:6">
      <c r="A12" s="1"/>
      <c r="B12" s="13"/>
      <c r="C12" s="7">
        <f>SUM(C10:C11)</f>
        <v>234</v>
      </c>
      <c r="D12" s="14">
        <f>SUM(D10:D11)</f>
        <v>936</v>
      </c>
    </row>
    <row r="13" spans="1:6">
      <c r="A13" s="1"/>
      <c r="B13" s="13"/>
      <c r="C13" s="1"/>
      <c r="D13" s="1"/>
    </row>
    <row r="14" spans="1:6">
      <c r="A14" s="1"/>
      <c r="B14" s="13"/>
      <c r="C14" s="1"/>
      <c r="D14" s="1"/>
    </row>
    <row r="15" spans="1:6">
      <c r="A15" s="11" t="s">
        <v>38</v>
      </c>
      <c r="B15" s="15" t="s">
        <v>32</v>
      </c>
      <c r="C15" s="12" t="s">
        <v>39</v>
      </c>
      <c r="D15" s="12" t="s">
        <v>35</v>
      </c>
    </row>
    <row r="16" spans="1:6" ht="15">
      <c r="A16" s="1" t="s">
        <v>3</v>
      </c>
      <c r="B16" s="1">
        <f>Question!B11</f>
        <v>1395</v>
      </c>
      <c r="C16" s="1">
        <f>Question!B32</f>
        <v>342</v>
      </c>
      <c r="D16" s="1">
        <f>B16+C16</f>
        <v>1737</v>
      </c>
      <c r="F16" s="21"/>
    </row>
    <row r="17" spans="1:4">
      <c r="A17" s="1" t="s">
        <v>8</v>
      </c>
      <c r="B17" s="1">
        <f>Question!B18</f>
        <v>8835</v>
      </c>
      <c r="C17" s="4">
        <f>Question!B33</f>
        <v>90</v>
      </c>
      <c r="D17" s="4">
        <f>B17+C17</f>
        <v>8925</v>
      </c>
    </row>
    <row r="18" spans="1:4">
      <c r="A18" s="1"/>
      <c r="B18" s="1"/>
      <c r="C18" s="7">
        <f>SUM(C16:C17)</f>
        <v>432</v>
      </c>
      <c r="D18" s="7">
        <f>SUM(D16:D17)</f>
        <v>10662</v>
      </c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 ht="15">
      <c r="A21" s="6" t="s">
        <v>40</v>
      </c>
      <c r="B21" s="1"/>
      <c r="C21" s="1"/>
      <c r="D21" s="1"/>
    </row>
    <row r="22" spans="1:4">
      <c r="A22" s="1"/>
      <c r="B22" s="1"/>
      <c r="C22" s="1"/>
      <c r="D22" s="1"/>
    </row>
    <row r="23" spans="1:4">
      <c r="A23" s="1" t="s">
        <v>41</v>
      </c>
      <c r="B23" s="1">
        <f>Question!B19</f>
        <v>738</v>
      </c>
      <c r="C23" s="1"/>
      <c r="D23" s="1"/>
    </row>
    <row r="24" spans="1:4">
      <c r="A24" s="1" t="s">
        <v>42</v>
      </c>
      <c r="B24" s="1">
        <f>Question!B13</f>
        <v>16482</v>
      </c>
      <c r="C24" s="1"/>
      <c r="D24" s="1"/>
    </row>
    <row r="25" spans="1:4">
      <c r="A25" s="1" t="s">
        <v>43</v>
      </c>
      <c r="B25" s="1">
        <f>-Question!B31</f>
        <v>-1380</v>
      </c>
      <c r="C25" s="1"/>
      <c r="D25" s="1"/>
    </row>
    <row r="26" spans="1:4">
      <c r="A26" s="1" t="s">
        <v>44</v>
      </c>
      <c r="B26" s="4">
        <f>-Question!B28</f>
        <v>-804</v>
      </c>
      <c r="C26" s="1"/>
      <c r="D26" s="1"/>
    </row>
    <row r="27" spans="1:4">
      <c r="A27" s="1" t="s">
        <v>45</v>
      </c>
      <c r="B27" s="1">
        <f>SUM(B23:B26)</f>
        <v>15036</v>
      </c>
      <c r="C27" s="1"/>
      <c r="D2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4"/>
  <sheetViews>
    <sheetView tabSelected="1" workbookViewId="0">
      <selection activeCell="K21" sqref="K21"/>
    </sheetView>
  </sheetViews>
  <sheetFormatPr defaultRowHeight="12.75"/>
  <cols>
    <col min="1" max="1" width="22.7109375" style="1" customWidth="1"/>
    <col min="2" max="2" width="11.28515625" style="13" bestFit="1" customWidth="1"/>
    <col min="3" max="3" width="10.42578125" style="1" bestFit="1" customWidth="1"/>
    <col min="4" max="4" width="11.28515625" style="1" bestFit="1" customWidth="1"/>
    <col min="5" max="16384" width="9.140625" style="1"/>
  </cols>
  <sheetData>
    <row r="1" spans="1:3" ht="15">
      <c r="A1" s="19" t="s">
        <v>76</v>
      </c>
      <c r="B1" s="20" t="s">
        <v>77</v>
      </c>
    </row>
    <row r="3" spans="1:3">
      <c r="A3" s="2" t="s">
        <v>47</v>
      </c>
    </row>
    <row r="5" spans="1:3">
      <c r="A5" s="1" t="s">
        <v>16</v>
      </c>
      <c r="B5" s="1">
        <f>Question!B7</f>
        <v>39852</v>
      </c>
      <c r="C5" s="3">
        <f>B5/$B$5</f>
        <v>1</v>
      </c>
    </row>
    <row r="6" spans="1:3">
      <c r="A6" s="1" t="s">
        <v>48</v>
      </c>
      <c r="B6" s="4">
        <f>-'Workings out'!B27</f>
        <v>-15036</v>
      </c>
      <c r="C6" s="5">
        <f>B6/$B$5</f>
        <v>-0.37729599518217405</v>
      </c>
    </row>
    <row r="7" spans="1:3">
      <c r="A7" s="1" t="s">
        <v>49</v>
      </c>
      <c r="B7" s="1">
        <f>SUM(B5:B6)</f>
        <v>24816</v>
      </c>
      <c r="C7" s="3">
        <f t="shared" ref="C7:C25" si="0">B7/$B$5</f>
        <v>0.62270400481782595</v>
      </c>
    </row>
    <row r="8" spans="1:3">
      <c r="A8" s="1" t="s">
        <v>50</v>
      </c>
      <c r="B8" s="4">
        <f>-'Workings out'!D17</f>
        <v>-8925</v>
      </c>
      <c r="C8" s="5">
        <f t="shared" si="0"/>
        <v>-0.22395362842517313</v>
      </c>
    </row>
    <row r="9" spans="1:3">
      <c r="B9" s="1">
        <f>SUM(B7:B8)</f>
        <v>15891</v>
      </c>
      <c r="C9" s="3">
        <f t="shared" si="0"/>
        <v>0.39875037639265282</v>
      </c>
    </row>
    <row r="10" spans="1:3">
      <c r="A10" s="1" t="s">
        <v>51</v>
      </c>
      <c r="B10" s="1"/>
      <c r="C10" s="3"/>
    </row>
    <row r="11" spans="1:3">
      <c r="A11" s="1" t="s">
        <v>3</v>
      </c>
      <c r="B11" s="1">
        <f>-'Workings out'!D16</f>
        <v>-1737</v>
      </c>
      <c r="C11" s="3">
        <f t="shared" si="0"/>
        <v>-4.358626919602529E-2</v>
      </c>
    </row>
    <row r="12" spans="1:3">
      <c r="A12" s="1" t="s">
        <v>2</v>
      </c>
      <c r="B12" s="1">
        <f>-'Workings out'!D11</f>
        <v>-240</v>
      </c>
      <c r="C12" s="3">
        <f t="shared" si="0"/>
        <v>-6.0222824450466726E-3</v>
      </c>
    </row>
    <row r="13" spans="1:3">
      <c r="A13" s="1" t="s">
        <v>52</v>
      </c>
      <c r="B13" s="1">
        <f>-Question!B15</f>
        <v>-1275</v>
      </c>
      <c r="C13" s="3">
        <f t="shared" si="0"/>
        <v>-3.1993375489310451E-2</v>
      </c>
    </row>
    <row r="14" spans="1:3">
      <c r="A14" s="1" t="s">
        <v>26</v>
      </c>
      <c r="B14" s="1">
        <f>-Question!B31</f>
        <v>-1380</v>
      </c>
      <c r="C14" s="3">
        <f t="shared" si="0"/>
        <v>-3.462812405901837E-2</v>
      </c>
    </row>
    <row r="15" spans="1:3">
      <c r="A15" s="1" t="s">
        <v>10</v>
      </c>
      <c r="B15" s="1">
        <f>-Question!B21</f>
        <v>-1239</v>
      </c>
      <c r="C15" s="3">
        <f t="shared" si="0"/>
        <v>-3.1090033122553446E-2</v>
      </c>
    </row>
    <row r="16" spans="1:3">
      <c r="A16" s="1" t="s">
        <v>53</v>
      </c>
      <c r="B16" s="4">
        <f>-Question!B22</f>
        <v>-3528</v>
      </c>
      <c r="C16" s="5">
        <f t="shared" si="0"/>
        <v>-8.8527551942186089E-2</v>
      </c>
    </row>
    <row r="17" spans="1:4">
      <c r="A17" s="1" t="s">
        <v>54</v>
      </c>
      <c r="B17" s="1">
        <f>SUM(B11:B16)</f>
        <v>-9399</v>
      </c>
      <c r="C17" s="3">
        <f t="shared" si="0"/>
        <v>-0.23584763625414032</v>
      </c>
    </row>
    <row r="18" spans="1:4">
      <c r="B18" s="1"/>
      <c r="C18" s="3"/>
    </row>
    <row r="19" spans="1:4">
      <c r="A19" s="1" t="s">
        <v>55</v>
      </c>
      <c r="B19" s="1">
        <f>B9+B17</f>
        <v>6492</v>
      </c>
      <c r="C19" s="3">
        <f t="shared" si="0"/>
        <v>0.1629027401385125</v>
      </c>
    </row>
    <row r="20" spans="1:4" ht="15">
      <c r="A20" s="6" t="s">
        <v>56</v>
      </c>
      <c r="B20" s="1"/>
      <c r="C20" s="3"/>
    </row>
    <row r="21" spans="1:4">
      <c r="A21" s="1" t="s">
        <v>31</v>
      </c>
      <c r="B21" s="1">
        <f>-'Workings out'!D7</f>
        <v>-1605</v>
      </c>
      <c r="C21" s="3">
        <f t="shared" si="0"/>
        <v>-4.0274013851249624E-2</v>
      </c>
    </row>
    <row r="22" spans="1:4">
      <c r="A22" s="1" t="s">
        <v>1</v>
      </c>
      <c r="B22" s="4">
        <f>-'Workings out'!D10</f>
        <v>-696</v>
      </c>
      <c r="C22" s="5">
        <f t="shared" si="0"/>
        <v>-1.7464619090635351E-2</v>
      </c>
    </row>
    <row r="23" spans="1:4">
      <c r="B23" s="1">
        <f>SUM(B21:B22)</f>
        <v>-2301</v>
      </c>
      <c r="C23" s="3">
        <f t="shared" si="0"/>
        <v>-5.7738632941884978E-2</v>
      </c>
    </row>
    <row r="24" spans="1:4">
      <c r="B24" s="4"/>
      <c r="C24" s="4"/>
    </row>
    <row r="25" spans="1:4">
      <c r="A25" s="1" t="s">
        <v>57</v>
      </c>
      <c r="B25" s="7">
        <f>B19++B23</f>
        <v>4191</v>
      </c>
      <c r="C25" s="5">
        <f t="shared" si="0"/>
        <v>0.10516410719662753</v>
      </c>
    </row>
    <row r="26" spans="1:4">
      <c r="B26" s="1"/>
    </row>
    <row r="27" spans="1:4">
      <c r="A27" s="2" t="s">
        <v>59</v>
      </c>
      <c r="B27" s="1"/>
    </row>
    <row r="28" spans="1:4">
      <c r="B28" s="1"/>
    </row>
    <row r="29" spans="1:4" ht="15">
      <c r="A29" s="18" t="s">
        <v>60</v>
      </c>
      <c r="B29" s="8" t="s">
        <v>61</v>
      </c>
      <c r="C29" s="8" t="s">
        <v>62</v>
      </c>
      <c r="D29" s="8" t="s">
        <v>35</v>
      </c>
    </row>
    <row r="30" spans="1:4">
      <c r="A30" s="1" t="s">
        <v>21</v>
      </c>
      <c r="B30" s="1">
        <f>Question!B14</f>
        <v>18000</v>
      </c>
      <c r="D30" s="1">
        <f>B30+C30</f>
        <v>18000</v>
      </c>
    </row>
    <row r="31" spans="1:4">
      <c r="A31" s="1" t="s">
        <v>6</v>
      </c>
      <c r="B31" s="1">
        <f>Question!B16</f>
        <v>10200</v>
      </c>
      <c r="C31" s="1">
        <f>-'Workings out'!D5</f>
        <v>-1020</v>
      </c>
      <c r="D31" s="1">
        <f>B31+C31</f>
        <v>9180</v>
      </c>
    </row>
    <row r="32" spans="1:4">
      <c r="A32" s="1" t="s">
        <v>7</v>
      </c>
      <c r="B32" s="1">
        <f>Question!B17</f>
        <v>3900</v>
      </c>
      <c r="C32" s="1">
        <f>-'Workings out'!D6</f>
        <v>-585</v>
      </c>
      <c r="D32" s="17">
        <f>B32+C32</f>
        <v>3315</v>
      </c>
    </row>
    <row r="33" spans="1:4">
      <c r="A33" s="1" t="s">
        <v>74</v>
      </c>
      <c r="B33" s="1">
        <f>Question!B20</f>
        <v>1500</v>
      </c>
      <c r="D33" s="4">
        <f>B33+C33</f>
        <v>1500</v>
      </c>
    </row>
    <row r="34" spans="1:4">
      <c r="B34" s="1"/>
      <c r="D34" s="1">
        <f>SUM(D30:D33)</f>
        <v>31995</v>
      </c>
    </row>
    <row r="35" spans="1:4" ht="15">
      <c r="A35" s="6" t="s">
        <v>63</v>
      </c>
      <c r="B35" s="1"/>
    </row>
    <row r="36" spans="1:4">
      <c r="A36" s="1" t="s">
        <v>64</v>
      </c>
      <c r="B36" s="1">
        <f>Question!B24</f>
        <v>3000</v>
      </c>
    </row>
    <row r="37" spans="1:4">
      <c r="A37" s="1" t="s">
        <v>14</v>
      </c>
      <c r="B37" s="1">
        <f>Question!B5</f>
        <v>60</v>
      </c>
    </row>
    <row r="38" spans="1:4">
      <c r="A38" s="1" t="s">
        <v>73</v>
      </c>
      <c r="B38" s="1">
        <f>Question!B28</f>
        <v>804</v>
      </c>
    </row>
    <row r="39" spans="1:4">
      <c r="A39" s="1" t="s">
        <v>65</v>
      </c>
      <c r="B39" s="1">
        <f>'Workings out'!C12</f>
        <v>234</v>
      </c>
    </row>
    <row r="40" spans="1:4">
      <c r="A40" s="1" t="s">
        <v>12</v>
      </c>
      <c r="B40" s="4">
        <f>Question!B23</f>
        <v>1560</v>
      </c>
    </row>
    <row r="41" spans="1:4">
      <c r="B41" s="1">
        <f>SUM(B36:B40)</f>
        <v>5658</v>
      </c>
    </row>
    <row r="42" spans="1:4" ht="15">
      <c r="A42" s="6" t="s">
        <v>66</v>
      </c>
      <c r="B42" s="1"/>
    </row>
    <row r="43" spans="1:4">
      <c r="A43" s="1" t="s">
        <v>17</v>
      </c>
      <c r="B43" s="1">
        <f>Question!B8</f>
        <v>2520</v>
      </c>
    </row>
    <row r="44" spans="1:4">
      <c r="A44" s="1" t="s">
        <v>67</v>
      </c>
      <c r="B44" s="4">
        <f>'Workings out'!C18</f>
        <v>432</v>
      </c>
    </row>
    <row r="45" spans="1:4">
      <c r="B45" s="1">
        <f>SUM(B43:B44)</f>
        <v>2952</v>
      </c>
    </row>
    <row r="46" spans="1:4" ht="15">
      <c r="A46" s="6" t="s">
        <v>68</v>
      </c>
      <c r="D46" s="1">
        <f>B41-B45</f>
        <v>2706</v>
      </c>
    </row>
    <row r="47" spans="1:4">
      <c r="D47" s="4"/>
    </row>
    <row r="48" spans="1:4">
      <c r="A48" s="1" t="s">
        <v>69</v>
      </c>
      <c r="D48" s="7">
        <f>D34+D46</f>
        <v>34701</v>
      </c>
    </row>
    <row r="50" spans="1:4" ht="15">
      <c r="A50" s="6" t="s">
        <v>70</v>
      </c>
    </row>
    <row r="51" spans="1:4">
      <c r="A51" s="1" t="s">
        <v>18</v>
      </c>
      <c r="D51" s="1">
        <f>Question!B9</f>
        <v>33510</v>
      </c>
    </row>
    <row r="52" spans="1:4">
      <c r="A52" s="1" t="s">
        <v>72</v>
      </c>
      <c r="D52" s="1">
        <f>B25</f>
        <v>4191</v>
      </c>
    </row>
    <row r="53" spans="1:4">
      <c r="A53" s="1" t="s">
        <v>71</v>
      </c>
      <c r="D53" s="4">
        <f>-Question!B6</f>
        <v>-3000</v>
      </c>
    </row>
    <row r="54" spans="1:4">
      <c r="D54" s="7">
        <f>SUM(D51:D53)</f>
        <v>34701</v>
      </c>
    </row>
  </sheetData>
  <pageMargins left="0.74803149606299213" right="0.74803149606299213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</vt:lpstr>
      <vt:lpstr>Workings out</vt:lpstr>
      <vt:lpstr>Answer</vt:lpstr>
    </vt:vector>
  </TitlesOfParts>
  <Company>Authorised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Burgess</dc:creator>
  <cp:lastModifiedBy>Catherine</cp:lastModifiedBy>
  <cp:lastPrinted>2010-08-24T12:53:40Z</cp:lastPrinted>
  <dcterms:created xsi:type="dcterms:W3CDTF">2001-05-06T11:02:38Z</dcterms:created>
  <dcterms:modified xsi:type="dcterms:W3CDTF">2010-08-26T08:39:56Z</dcterms:modified>
</cp:coreProperties>
</file>